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ublico\filmagens\"/>
    </mc:Choice>
  </mc:AlternateContent>
  <bookViews>
    <workbookView xWindow="1140" yWindow="0" windowWidth="13110" windowHeight="11610"/>
  </bookViews>
  <sheets>
    <sheet name="Custo e retorno de imóvei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36" i="1"/>
  <c r="B31" i="1" l="1"/>
  <c r="B37" i="1" s="1"/>
  <c r="I3" i="1" s="1"/>
  <c r="B22" i="1"/>
  <c r="B18" i="1"/>
  <c r="B19" i="1" s="1"/>
  <c r="B25" i="1" l="1"/>
  <c r="I2" i="1" l="1"/>
  <c r="B40" i="1"/>
  <c r="B41" i="1" s="1"/>
</calcChain>
</file>

<file path=xl/sharedStrings.xml><?xml version="1.0" encoding="utf-8"?>
<sst xmlns="http://schemas.openxmlformats.org/spreadsheetml/2006/main" count="50" uniqueCount="49">
  <si>
    <t>Valor financiado</t>
  </si>
  <si>
    <t>FGTS</t>
  </si>
  <si>
    <t>Taxa de juros paga ao banco (ao ano)</t>
  </si>
  <si>
    <t>Custo do financiamento (valor financiado multplicado pelo custo efetivo total do empréstimo)</t>
  </si>
  <si>
    <t>TR (taxa referencial) anual</t>
  </si>
  <si>
    <t>Custo médio da aquisição do imóvel</t>
  </si>
  <si>
    <t>Juros sobre o saldo do FGTS</t>
  </si>
  <si>
    <t>Vale a pena comprar um imóvel?</t>
  </si>
  <si>
    <t>Preencha os campos em amarelo abaixo. Não é necessário mexer nos demais campos. A própria planilha fará os cálculos para você.</t>
  </si>
  <si>
    <t>Dados do imóvel</t>
  </si>
  <si>
    <t>Retorno do imóvel (ao ano)</t>
  </si>
  <si>
    <t>Retorno gerado pelo imóvel em aluguéis (ao ano)</t>
  </si>
  <si>
    <t>IR a ser pago sobre a renda dos aluguéis</t>
  </si>
  <si>
    <t>Retorno em aluguéis</t>
  </si>
  <si>
    <t>Retorno líquido dos aluguéis</t>
  </si>
  <si>
    <t>Retorno total do imóvel (aluguéis + valorização)</t>
  </si>
  <si>
    <t>Valorização média dos imóveis em 12 meses</t>
  </si>
  <si>
    <t>Retorno total (aluguéis + valorização)</t>
  </si>
  <si>
    <t>Quanto o imóvel deveria render para ser interessante?</t>
  </si>
  <si>
    <t>Para ser um investimentos interessante e compensar o risco , o preço do imóvel teria que subir ao menos 2 pontos percentuais acima do seu custo de aquisição, o que equivale a:</t>
  </si>
  <si>
    <t>Custo de oportunidade de seu capital (ou quanto seu dinheiro renderia se continuasse no banco)</t>
  </si>
  <si>
    <t>Custo efetivo total do empréstimo (ao ano)</t>
  </si>
  <si>
    <t>Custo de oportunidade do FGTS (ou a rentabilidade do dinheiro depositado no fundo)</t>
  </si>
  <si>
    <t>Para cobrir seu custo de aquisição, precisaria haver uma valorização anual de ao menos:</t>
  </si>
  <si>
    <t>1 - Preeencha os dados do imóvel</t>
  </si>
  <si>
    <t>3 - Sabia quanto dinheiro o imóvel vai render</t>
  </si>
  <si>
    <t>2 - Saiba o custo de compra do imóvel</t>
  </si>
  <si>
    <t>Depois de uma compra financiada de imóvel, a lei permite o uso do FGTS a cada dois anos para amortizar o saldo devedor. Faça isso sempre porque o dinheiro do FGTS rende muito pouco.</t>
  </si>
  <si>
    <t>Veja regras para uso do FGTS em http://goo.gl/CYYIdw</t>
  </si>
  <si>
    <t>IR cobrado sobre o ganho de capital com imóveis</t>
  </si>
  <si>
    <t>Ganho de capital líquido com imóveis</t>
  </si>
  <si>
    <t>Valor total do imóvel</t>
  </si>
  <si>
    <t>Média ponderada de suas fontes de recursos</t>
  </si>
  <si>
    <t>Custo de aquisição (ao ano)</t>
  </si>
  <si>
    <t>DICA: o imóvel geralmente é um bom negócio se o retorno for ao menos 2 pontos percentuais superior ao custo de aquisição. Evite retorno inferior ao custo de aquisição!!!!</t>
  </si>
  <si>
    <t>Quadro-resumo*</t>
  </si>
  <si>
    <t>*IMPORTANTE: Todos os cálculos consideram as condições macroeconômicas e as regras atuais de tributação, de financiamento e para uso do FGTS. Se houver alterações nessas regras, será necessário atualizar a planilha.</t>
  </si>
  <si>
    <t>Taxa de retorno de seus investimentos (ao ano), já líquida de impostos e taxas.</t>
  </si>
  <si>
    <t>Escreva 0% se você planeja comprar um imóvel para morar nele ou se sua renda com aluguéis é isenta de IR. Para quem paga o IR, a alíquota varia de 7,5% a 27,50% - Carnê Leão.</t>
  </si>
  <si>
    <t>Por lei, há hipóteses de isenção do IR: a)venda de único imóvel com valor de até R$ 440.000 uma única vez nos últimos cinco anos; e b) uso dos recursos até 6 meses após a venda para compra de outro imóvel residencial para uso próprio. Veja mais em http://goo.gl/ZLLuu5</t>
  </si>
  <si>
    <t>Valor a ser pago à vista</t>
  </si>
  <si>
    <t>São os juros totais mais um adicional de  9,4%, estimado pelo site Canal do Crédito como aumento médio do custo do financiamento com seguros e taxas. Para pessoas com mais de 45 anos, o seguro custará ainda mais.</t>
  </si>
  <si>
    <t>Esse valor varia muito de investidor para investidor. Eu considerei que consigo obter com meus investimentos um retorno líquido de 9% ao ano. Mas alguém que só invista na caderneta de poupança, por exemplo, deve ter um retorno de 6% neste ano.  Se você não faz ideia de quanto rende seu dinheiro, primeiro baixe essa planilha e descubra: http://goo.gl/zID5Xt</t>
  </si>
  <si>
    <t>Taxa média de juros cobrada pelos bancos atualmente. Para uma avaliação mais precisa, é necessário solicitar ao seu banco a taxa de juros que ele cobraria para lhe financiar um imóvel.</t>
  </si>
  <si>
    <t>Com a queda da taxa de juros a TR ficou muito próxima de zero. Se quiser usar essa planilha daqui a vários meses, será necessário atualizar esse número.</t>
  </si>
  <si>
    <t xml:space="preserve">A forma mais fácil de reduzir o custo de aquisição de um imóvel financiado é amortizar a dívida a cada dois anos, com o uso do FGTS. </t>
  </si>
  <si>
    <t>Retorno médio anual de um imóvel em aluguéis em relação ao valor de mercado dessa residência - fonte: FipeZap de jul/2017</t>
  </si>
  <si>
    <t xml:space="preserve">Alta de preço média em 20 cidades nos últimos 12 meses, segundo o FipeZap (jul/17). </t>
  </si>
  <si>
    <t>O retorno é calculado levando em consideração taxa bruta de aluguel em 4,3% do valor do imóvel (fonte: FipeZap), que pode variar por tipo de imóvel, cidade e tributação. Já a valorização média dos imóveis foi de 0,10% nos últimos 12 meses. Esperar uma valorização bem maior que esse é aposta de risco porque o ritmo de alta dos preços está em desaceleração. Os imóveis só devem subir forte em casos muitos específicos (veja mais em http://goo.gl/9jnfci). Exija um prêmio de risco para investir em um imóvel para compensar eventos como inadimplência do inquilino, gastos com reformas, despesas com escritura, comissão do corretor na hora da venda, ITBI, IPTU,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</si>
</sst>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22"/>
      <color theme="1"/>
      <name val="Calibri"/>
      <family val="2"/>
      <scheme val="minor"/>
    </font>
    <font>
      <b/>
      <sz val="16"/>
      <color theme="1"/>
      <name val="Calibri"/>
      <family val="2"/>
      <scheme val="minor"/>
    </font>
    <font>
      <b/>
      <sz val="17"/>
      <color theme="1"/>
      <name val="Calibri"/>
      <family val="2"/>
      <scheme val="minor"/>
    </font>
    <font>
      <b/>
      <sz val="18"/>
      <color theme="1"/>
      <name val="Calibri"/>
      <family val="2"/>
      <scheme val="minor"/>
    </font>
    <font>
      <b/>
      <sz val="16.5"/>
      <color theme="0"/>
      <name val="Calibri"/>
      <family val="2"/>
      <scheme val="minor"/>
    </font>
    <font>
      <b/>
      <sz val="11"/>
      <color theme="0"/>
      <name val="Calibri"/>
      <family val="2"/>
      <scheme val="minor"/>
    </font>
    <font>
      <b/>
      <sz val="18"/>
      <color theme="0"/>
      <name val="Calibri"/>
      <family val="2"/>
      <scheme val="minor"/>
    </font>
    <font>
      <b/>
      <sz val="11"/>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0" fillId="0" borderId="0" xfId="0" applyAlignment="1">
      <alignment wrapText="1"/>
    </xf>
    <xf numFmtId="10" fontId="0" fillId="3" borderId="1" xfId="0" applyNumberFormat="1" applyFill="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center"/>
    </xf>
    <xf numFmtId="164" fontId="0" fillId="3" borderId="1" xfId="0" applyNumberFormat="1" applyFill="1" applyBorder="1" applyAlignment="1">
      <alignment horizontal="center" vertical="center"/>
    </xf>
    <xf numFmtId="10" fontId="0" fillId="0" borderId="0" xfId="0" applyNumberFormat="1" applyAlignment="1">
      <alignment horizontal="center" vertical="center"/>
    </xf>
    <xf numFmtId="0" fontId="0" fillId="0" borderId="1" xfId="0" applyBorder="1" applyAlignment="1">
      <alignment horizontal="center" vertical="center"/>
    </xf>
    <xf numFmtId="10" fontId="0" fillId="0" borderId="1" xfId="1"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xf>
    <xf numFmtId="0" fontId="9" fillId="4" borderId="1" xfId="0" applyFont="1" applyFill="1" applyBorder="1"/>
    <xf numFmtId="10" fontId="8" fillId="4" borderId="1" xfId="1" applyNumberFormat="1" applyFont="1" applyFill="1" applyBorder="1" applyAlignment="1">
      <alignment horizontal="center" vertical="center"/>
    </xf>
    <xf numFmtId="10" fontId="8" fillId="4" borderId="1" xfId="0" applyNumberFormat="1" applyFont="1" applyFill="1" applyBorder="1" applyAlignment="1">
      <alignment horizontal="center" vertical="center"/>
    </xf>
    <xf numFmtId="0" fontId="0" fillId="0" borderId="1" xfId="0" applyFill="1" applyBorder="1" applyAlignment="1">
      <alignment horizontal="center"/>
    </xf>
    <xf numFmtId="164" fontId="0" fillId="0" borderId="1" xfId="0" applyNumberFormat="1" applyBorder="1"/>
    <xf numFmtId="0" fontId="9" fillId="4" borderId="8" xfId="0" applyFont="1" applyFill="1" applyBorder="1"/>
    <xf numFmtId="10" fontId="9" fillId="4" borderId="9" xfId="0" applyNumberFormat="1" applyFont="1" applyFill="1" applyBorder="1"/>
    <xf numFmtId="10" fontId="9" fillId="4" borderId="12" xfId="0" applyNumberFormat="1" applyFont="1" applyFill="1" applyBorder="1"/>
    <xf numFmtId="10" fontId="0" fillId="5" borderId="1" xfId="0" applyNumberFormat="1" applyFill="1" applyBorder="1" applyAlignment="1">
      <alignment horizontal="center" vertical="center"/>
    </xf>
    <xf numFmtId="10" fontId="2" fillId="3" borderId="1" xfId="0" applyNumberFormat="1" applyFont="1" applyFill="1" applyBorder="1" applyAlignment="1">
      <alignment horizontal="center" vertical="center"/>
    </xf>
    <xf numFmtId="10" fontId="2" fillId="0" borderId="1" xfId="0" applyNumberFormat="1" applyFont="1" applyBorder="1" applyAlignment="1">
      <alignment horizontal="center" vertical="center"/>
    </xf>
    <xf numFmtId="10" fontId="2" fillId="0" borderId="1" xfId="1" applyNumberFormat="1" applyFont="1" applyBorder="1" applyAlignment="1">
      <alignment horizontal="center" vertical="center"/>
    </xf>
    <xf numFmtId="0" fontId="0" fillId="5" borderId="0" xfId="0" applyFill="1" applyAlignment="1">
      <alignment wrapText="1"/>
    </xf>
    <xf numFmtId="0" fontId="0" fillId="5" borderId="1" xfId="0" applyFill="1" applyBorder="1" applyAlignment="1">
      <alignment wrapText="1"/>
    </xf>
    <xf numFmtId="0" fontId="0" fillId="0" borderId="1" xfId="0" applyBorder="1" applyAlignment="1">
      <alignment wrapText="1"/>
    </xf>
    <xf numFmtId="0" fontId="0" fillId="5" borderId="1" xfId="0" applyFill="1" applyBorder="1" applyAlignment="1">
      <alignment horizontal="center" wrapText="1"/>
    </xf>
    <xf numFmtId="0" fontId="0" fillId="0" borderId="0" xfId="0" applyAlignment="1">
      <alignment horizontal="left" vertical="top" wrapText="1"/>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7" xfId="0" applyFont="1" applyFill="1" applyBorder="1" applyAlignment="1">
      <alignment horizontal="center"/>
    </xf>
    <xf numFmtId="0" fontId="9" fillId="4" borderId="10" xfId="0" applyFont="1" applyFill="1" applyBorder="1" applyAlignment="1">
      <alignment horizontal="center"/>
    </xf>
    <xf numFmtId="0" fontId="9" fillId="4" borderId="11" xfId="0" applyFont="1" applyFill="1" applyBorder="1" applyAlignment="1">
      <alignment horizontal="center"/>
    </xf>
    <xf numFmtId="0" fontId="2" fillId="0" borderId="1" xfId="0" applyFont="1" applyBorder="1" applyAlignment="1">
      <alignment horizontal="center"/>
    </xf>
    <xf numFmtId="0" fontId="0" fillId="2" borderId="1" xfId="0" applyFill="1" applyBorder="1" applyAlignment="1">
      <alignment horizontal="center" wrapText="1"/>
    </xf>
    <xf numFmtId="0" fontId="0" fillId="0" borderId="0" xfId="0" applyAlignment="1">
      <alignment horizontal="center" wrapText="1"/>
    </xf>
    <xf numFmtId="0" fontId="3" fillId="0" borderId="0" xfId="0" applyFont="1" applyAlignment="1">
      <alignment horizontal="center"/>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6" fillId="0" borderId="4" xfId="0" applyFont="1" applyBorder="1" applyAlignment="1">
      <alignment horizontal="center"/>
    </xf>
    <xf numFmtId="0" fontId="5" fillId="0" borderId="4" xfId="0" applyFont="1" applyFill="1" applyBorder="1" applyAlignment="1">
      <alignment horizontal="center"/>
    </xf>
    <xf numFmtId="0" fontId="4" fillId="0" borderId="4" xfId="0" applyFont="1" applyBorder="1" applyAlignment="1">
      <alignment horizontal="center"/>
    </xf>
    <xf numFmtId="0" fontId="7" fillId="4" borderId="13" xfId="0" applyFont="1" applyFill="1" applyBorder="1" applyAlignment="1">
      <alignment horizontal="center" wrapText="1"/>
    </xf>
    <xf numFmtId="0" fontId="7" fillId="4" borderId="0" xfId="0" applyFont="1" applyFill="1" applyBorder="1" applyAlignment="1">
      <alignment horizont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714375</xdr:colOff>
      <xdr:row>15</xdr:row>
      <xdr:rowOff>180975</xdr:rowOff>
    </xdr:to>
    <xdr:sp macro="" textlink="">
      <xdr:nvSpPr>
        <xdr:cNvPr id="5" name="Seta para a direita 4"/>
        <xdr:cNvSpPr/>
      </xdr:nvSpPr>
      <xdr:spPr>
        <a:xfrm>
          <a:off x="3867150" y="4038600"/>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16</xdr:row>
      <xdr:rowOff>85725</xdr:rowOff>
    </xdr:from>
    <xdr:to>
      <xdr:col>2</xdr:col>
      <xdr:colOff>714375</xdr:colOff>
      <xdr:row>16</xdr:row>
      <xdr:rowOff>266700</xdr:rowOff>
    </xdr:to>
    <xdr:sp macro="" textlink="">
      <xdr:nvSpPr>
        <xdr:cNvPr id="6" name="Seta para a direita 5"/>
        <xdr:cNvSpPr/>
      </xdr:nvSpPr>
      <xdr:spPr>
        <a:xfrm>
          <a:off x="3867150" y="4505325"/>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9525</xdr:colOff>
      <xdr:row>18</xdr:row>
      <xdr:rowOff>104775</xdr:rowOff>
    </xdr:from>
    <xdr:to>
      <xdr:col>2</xdr:col>
      <xdr:colOff>723900</xdr:colOff>
      <xdr:row>18</xdr:row>
      <xdr:rowOff>285750</xdr:rowOff>
    </xdr:to>
    <xdr:sp macro="" textlink="">
      <xdr:nvSpPr>
        <xdr:cNvPr id="7" name="Seta para a direita 6"/>
        <xdr:cNvSpPr/>
      </xdr:nvSpPr>
      <xdr:spPr>
        <a:xfrm>
          <a:off x="3876675" y="5095875"/>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28</xdr:row>
      <xdr:rowOff>123825</xdr:rowOff>
    </xdr:from>
    <xdr:to>
      <xdr:col>2</xdr:col>
      <xdr:colOff>704850</xdr:colOff>
      <xdr:row>28</xdr:row>
      <xdr:rowOff>304800</xdr:rowOff>
    </xdr:to>
    <xdr:sp macro="" textlink="">
      <xdr:nvSpPr>
        <xdr:cNvPr id="8" name="Seta para a direita 7"/>
        <xdr:cNvSpPr/>
      </xdr:nvSpPr>
      <xdr:spPr>
        <a:xfrm>
          <a:off x="3781425" y="736282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29</xdr:row>
      <xdr:rowOff>200025</xdr:rowOff>
    </xdr:from>
    <xdr:to>
      <xdr:col>2</xdr:col>
      <xdr:colOff>704850</xdr:colOff>
      <xdr:row>29</xdr:row>
      <xdr:rowOff>381000</xdr:rowOff>
    </xdr:to>
    <xdr:sp macro="" textlink="">
      <xdr:nvSpPr>
        <xdr:cNvPr id="9" name="Seta para a direita 8"/>
        <xdr:cNvSpPr/>
      </xdr:nvSpPr>
      <xdr:spPr>
        <a:xfrm>
          <a:off x="3781425" y="1025842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33</xdr:row>
      <xdr:rowOff>266700</xdr:rowOff>
    </xdr:from>
    <xdr:to>
      <xdr:col>2</xdr:col>
      <xdr:colOff>704850</xdr:colOff>
      <xdr:row>33</xdr:row>
      <xdr:rowOff>447675</xdr:rowOff>
    </xdr:to>
    <xdr:sp macro="" textlink="">
      <xdr:nvSpPr>
        <xdr:cNvPr id="10" name="Seta para a direita 9"/>
        <xdr:cNvSpPr/>
      </xdr:nvSpPr>
      <xdr:spPr>
        <a:xfrm>
          <a:off x="3781425" y="883920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40</xdr:row>
      <xdr:rowOff>285750</xdr:rowOff>
    </xdr:from>
    <xdr:to>
      <xdr:col>2</xdr:col>
      <xdr:colOff>704850</xdr:colOff>
      <xdr:row>40</xdr:row>
      <xdr:rowOff>466725</xdr:rowOff>
    </xdr:to>
    <xdr:sp macro="" textlink="">
      <xdr:nvSpPr>
        <xdr:cNvPr id="11" name="Seta para a direita 10"/>
        <xdr:cNvSpPr/>
      </xdr:nvSpPr>
      <xdr:spPr>
        <a:xfrm>
          <a:off x="3781425" y="1076325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21</xdr:row>
      <xdr:rowOff>219075</xdr:rowOff>
    </xdr:from>
    <xdr:to>
      <xdr:col>2</xdr:col>
      <xdr:colOff>704850</xdr:colOff>
      <xdr:row>21</xdr:row>
      <xdr:rowOff>400050</xdr:rowOff>
    </xdr:to>
    <xdr:sp macro="" textlink="">
      <xdr:nvSpPr>
        <xdr:cNvPr id="12" name="Seta para a direita 11"/>
        <xdr:cNvSpPr/>
      </xdr:nvSpPr>
      <xdr:spPr>
        <a:xfrm>
          <a:off x="3781425" y="732472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9525</xdr:colOff>
      <xdr:row>7</xdr:row>
      <xdr:rowOff>0</xdr:rowOff>
    </xdr:from>
    <xdr:to>
      <xdr:col>3</xdr:col>
      <xdr:colOff>0</xdr:colOff>
      <xdr:row>7</xdr:row>
      <xdr:rowOff>180975</xdr:rowOff>
    </xdr:to>
    <xdr:sp macro="" textlink="">
      <xdr:nvSpPr>
        <xdr:cNvPr id="14" name="Seta para a direita 13"/>
        <xdr:cNvSpPr/>
      </xdr:nvSpPr>
      <xdr:spPr>
        <a:xfrm>
          <a:off x="3790950" y="181927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12</xdr:row>
      <xdr:rowOff>476250</xdr:rowOff>
    </xdr:from>
    <xdr:to>
      <xdr:col>3</xdr:col>
      <xdr:colOff>0</xdr:colOff>
      <xdr:row>12</xdr:row>
      <xdr:rowOff>657225</xdr:rowOff>
    </xdr:to>
    <xdr:sp macro="" textlink="">
      <xdr:nvSpPr>
        <xdr:cNvPr id="17" name="Seta para a direita 16"/>
        <xdr:cNvSpPr/>
      </xdr:nvSpPr>
      <xdr:spPr>
        <a:xfrm>
          <a:off x="3781425" y="3771900"/>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24</xdr:row>
      <xdr:rowOff>0</xdr:rowOff>
    </xdr:from>
    <xdr:to>
      <xdr:col>2</xdr:col>
      <xdr:colOff>704850</xdr:colOff>
      <xdr:row>24</xdr:row>
      <xdr:rowOff>180975</xdr:rowOff>
    </xdr:to>
    <xdr:sp macro="" textlink="">
      <xdr:nvSpPr>
        <xdr:cNvPr id="18" name="Seta para a direita 17"/>
        <xdr:cNvSpPr/>
      </xdr:nvSpPr>
      <xdr:spPr>
        <a:xfrm>
          <a:off x="3781425" y="807720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34</xdr:row>
      <xdr:rowOff>314325</xdr:rowOff>
    </xdr:from>
    <xdr:to>
      <xdr:col>2</xdr:col>
      <xdr:colOff>704850</xdr:colOff>
      <xdr:row>34</xdr:row>
      <xdr:rowOff>495300</xdr:rowOff>
    </xdr:to>
    <xdr:sp macro="" textlink="">
      <xdr:nvSpPr>
        <xdr:cNvPr id="19" name="Seta para a direita 18"/>
        <xdr:cNvSpPr/>
      </xdr:nvSpPr>
      <xdr:spPr>
        <a:xfrm>
          <a:off x="3781425" y="1209675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zoomScaleNormal="100" workbookViewId="0">
      <selection activeCell="A9" sqref="A9"/>
    </sheetView>
  </sheetViews>
  <sheetFormatPr defaultRowHeight="15" x14ac:dyDescent="0.25"/>
  <cols>
    <col min="1" max="1" width="44" customWidth="1"/>
    <col min="2" max="2" width="12.7109375" bestFit="1" customWidth="1"/>
    <col min="3" max="3" width="10.7109375" customWidth="1"/>
    <col min="4" max="4" width="66.42578125" customWidth="1"/>
    <col min="8" max="8" width="15.140625" customWidth="1"/>
    <col min="9" max="9" width="11.42578125" bestFit="1" customWidth="1"/>
  </cols>
  <sheetData>
    <row r="1" spans="1:9" ht="28.5" x14ac:dyDescent="0.45">
      <c r="A1" s="39" t="s">
        <v>7</v>
      </c>
      <c r="B1" s="39"/>
      <c r="C1" s="39"/>
      <c r="D1" s="39"/>
      <c r="E1" s="31" t="s">
        <v>35</v>
      </c>
      <c r="F1" s="32"/>
      <c r="G1" s="32"/>
      <c r="H1" s="32"/>
      <c r="I1" s="33"/>
    </row>
    <row r="2" spans="1:9" ht="23.25" x14ac:dyDescent="0.35">
      <c r="A2" s="38" t="s">
        <v>8</v>
      </c>
      <c r="B2" s="38"/>
      <c r="C2" s="38"/>
      <c r="D2" s="38"/>
      <c r="E2" s="17" t="s">
        <v>33</v>
      </c>
      <c r="F2" s="12"/>
      <c r="G2" s="12"/>
      <c r="H2" s="12"/>
      <c r="I2" s="18">
        <f>B25</f>
        <v>8.4820000000000034E-2</v>
      </c>
    </row>
    <row r="3" spans="1:9" ht="24" thickBot="1" x14ac:dyDescent="0.4">
      <c r="E3" s="34" t="s">
        <v>10</v>
      </c>
      <c r="F3" s="35"/>
      <c r="G3" s="35"/>
      <c r="H3" s="35"/>
      <c r="I3" s="19">
        <f>B37</f>
        <v>3.2051498750000018E-2</v>
      </c>
    </row>
    <row r="4" spans="1:9" ht="23.25" x14ac:dyDescent="0.35">
      <c r="A4" s="42" t="s">
        <v>24</v>
      </c>
      <c r="B4" s="42"/>
      <c r="E4" s="45" t="s">
        <v>34</v>
      </c>
      <c r="F4" s="45"/>
      <c r="G4" s="45"/>
      <c r="H4" s="45"/>
      <c r="I4" s="45"/>
    </row>
    <row r="5" spans="1:9" ht="15" customHeight="1" x14ac:dyDescent="0.25">
      <c r="A5" s="37" t="s">
        <v>9</v>
      </c>
      <c r="B5" s="37"/>
      <c r="E5" s="46"/>
      <c r="F5" s="46"/>
      <c r="G5" s="46"/>
      <c r="H5" s="46"/>
      <c r="I5" s="46"/>
    </row>
    <row r="6" spans="1:9" ht="15" customHeight="1" x14ac:dyDescent="0.25">
      <c r="A6" s="4" t="s">
        <v>40</v>
      </c>
      <c r="B6" s="5">
        <v>400000</v>
      </c>
      <c r="E6" s="46"/>
      <c r="F6" s="46"/>
      <c r="G6" s="46"/>
      <c r="H6" s="46"/>
      <c r="I6" s="46"/>
    </row>
    <row r="7" spans="1:9" ht="15" customHeight="1" x14ac:dyDescent="0.25">
      <c r="A7" s="4" t="s">
        <v>0</v>
      </c>
      <c r="B7" s="5">
        <v>250000</v>
      </c>
      <c r="E7" s="46"/>
      <c r="F7" s="46"/>
      <c r="G7" s="46"/>
      <c r="H7" s="46"/>
      <c r="I7" s="46"/>
    </row>
    <row r="8" spans="1:9" ht="15" customHeight="1" x14ac:dyDescent="0.25">
      <c r="A8" s="4" t="s">
        <v>1</v>
      </c>
      <c r="B8" s="5">
        <v>100000</v>
      </c>
      <c r="D8" t="s">
        <v>28</v>
      </c>
      <c r="E8" s="46"/>
      <c r="F8" s="46"/>
      <c r="G8" s="46"/>
      <c r="H8" s="46"/>
      <c r="I8" s="46"/>
    </row>
    <row r="9" spans="1:9" ht="15" customHeight="1" x14ac:dyDescent="0.25">
      <c r="A9" s="15" t="s">
        <v>31</v>
      </c>
      <c r="B9" s="16">
        <f>B6+B7+B8</f>
        <v>750000</v>
      </c>
      <c r="E9" s="46"/>
      <c r="F9" s="46"/>
      <c r="G9" s="46"/>
      <c r="H9" s="46"/>
      <c r="I9" s="46"/>
    </row>
    <row r="10" spans="1:9" ht="15" customHeight="1" x14ac:dyDescent="0.25">
      <c r="E10" s="46"/>
      <c r="F10" s="46"/>
      <c r="G10" s="46"/>
      <c r="H10" s="46"/>
      <c r="I10" s="46"/>
    </row>
    <row r="11" spans="1:9" ht="22.5" x14ac:dyDescent="0.35">
      <c r="A11" s="43" t="s">
        <v>26</v>
      </c>
      <c r="B11" s="43"/>
    </row>
    <row r="12" spans="1:9" ht="33" customHeight="1" x14ac:dyDescent="0.25">
      <c r="A12" s="29" t="s">
        <v>20</v>
      </c>
      <c r="B12" s="29"/>
    </row>
    <row r="13" spans="1:9" ht="90" x14ac:dyDescent="0.25">
      <c r="A13" s="10" t="s">
        <v>37</v>
      </c>
      <c r="B13" s="21">
        <v>0.09</v>
      </c>
      <c r="D13" s="1" t="s">
        <v>42</v>
      </c>
    </row>
    <row r="15" spans="1:9" ht="27.75" customHeight="1" x14ac:dyDescent="0.25">
      <c r="A15" s="40" t="s">
        <v>3</v>
      </c>
      <c r="B15" s="41"/>
    </row>
    <row r="16" spans="1:9" ht="45" x14ac:dyDescent="0.25">
      <c r="A16" s="7" t="s">
        <v>2</v>
      </c>
      <c r="B16" s="2">
        <v>0.09</v>
      </c>
      <c r="D16" s="1" t="s">
        <v>43</v>
      </c>
    </row>
    <row r="17" spans="1:8" ht="45" x14ac:dyDescent="0.25">
      <c r="A17" s="7" t="s">
        <v>4</v>
      </c>
      <c r="B17" s="20">
        <v>0</v>
      </c>
      <c r="D17" s="1" t="s">
        <v>44</v>
      </c>
    </row>
    <row r="18" spans="1:8" x14ac:dyDescent="0.25">
      <c r="A18" s="7" t="s">
        <v>2</v>
      </c>
      <c r="B18" s="3">
        <f>((1+B16)*(1+B17))-1</f>
        <v>9.000000000000008E-2</v>
      </c>
    </row>
    <row r="19" spans="1:8" ht="46.5" customHeight="1" x14ac:dyDescent="0.25">
      <c r="A19" s="7" t="s">
        <v>21</v>
      </c>
      <c r="B19" s="22">
        <f>B18*1.094</f>
        <v>9.8460000000000089E-2</v>
      </c>
      <c r="D19" s="1" t="s">
        <v>41</v>
      </c>
    </row>
    <row r="21" spans="1:8" ht="29.25" customHeight="1" x14ac:dyDescent="0.25">
      <c r="A21" s="29" t="s">
        <v>22</v>
      </c>
      <c r="B21" s="29"/>
    </row>
    <row r="22" spans="1:8" ht="48" customHeight="1" x14ac:dyDescent="0.25">
      <c r="A22" s="7" t="s">
        <v>6</v>
      </c>
      <c r="B22" s="23">
        <f>((1+3%)*(1+B17))-1</f>
        <v>3.0000000000000027E-2</v>
      </c>
      <c r="D22" s="1" t="s">
        <v>27</v>
      </c>
    </row>
    <row r="24" spans="1:8" x14ac:dyDescent="0.25">
      <c r="A24" s="30" t="s">
        <v>5</v>
      </c>
      <c r="B24" s="30"/>
    </row>
    <row r="25" spans="1:8" ht="30" x14ac:dyDescent="0.25">
      <c r="A25" s="4" t="s">
        <v>32</v>
      </c>
      <c r="B25" s="13">
        <f>((B13*B6)+(B19*B7)+(B22*B8))/B9</f>
        <v>8.4820000000000034E-2</v>
      </c>
      <c r="D25" s="1" t="s">
        <v>45</v>
      </c>
    </row>
    <row r="26" spans="1:8" x14ac:dyDescent="0.25">
      <c r="A26" s="11"/>
    </row>
    <row r="27" spans="1:8" ht="21" x14ac:dyDescent="0.35">
      <c r="A27" s="44" t="s">
        <v>25</v>
      </c>
      <c r="B27" s="44"/>
    </row>
    <row r="28" spans="1:8" x14ac:dyDescent="0.25">
      <c r="A28" s="36" t="s">
        <v>13</v>
      </c>
      <c r="B28" s="36"/>
    </row>
    <row r="29" spans="1:8" ht="30" x14ac:dyDescent="0.25">
      <c r="A29" s="7" t="s">
        <v>11</v>
      </c>
      <c r="B29" s="3">
        <v>4.2999999999999997E-2</v>
      </c>
      <c r="D29" s="1" t="s">
        <v>46</v>
      </c>
    </row>
    <row r="30" spans="1:8" ht="44.25" customHeight="1" x14ac:dyDescent="0.25">
      <c r="A30" s="7" t="s">
        <v>12</v>
      </c>
      <c r="B30" s="2">
        <v>0.27500000000000002</v>
      </c>
      <c r="D30" s="1" t="s">
        <v>38</v>
      </c>
      <c r="H30" s="24"/>
    </row>
    <row r="31" spans="1:8" x14ac:dyDescent="0.25">
      <c r="A31" s="9" t="s">
        <v>14</v>
      </c>
      <c r="B31" s="3">
        <f>B29*(1-B30)</f>
        <v>3.1174999999999998E-2</v>
      </c>
      <c r="D31" s="1"/>
    </row>
    <row r="33" spans="1:8" x14ac:dyDescent="0.25">
      <c r="A33" s="30" t="s">
        <v>15</v>
      </c>
      <c r="B33" s="30"/>
    </row>
    <row r="34" spans="1:8" ht="30" x14ac:dyDescent="0.25">
      <c r="A34" s="7" t="s">
        <v>16</v>
      </c>
      <c r="B34" s="3">
        <v>1E-3</v>
      </c>
      <c r="D34" s="25" t="s">
        <v>47</v>
      </c>
    </row>
    <row r="35" spans="1:8" ht="60" x14ac:dyDescent="0.25">
      <c r="A35" s="7" t="s">
        <v>29</v>
      </c>
      <c r="B35" s="3">
        <v>0.15</v>
      </c>
      <c r="D35" s="26" t="s">
        <v>39</v>
      </c>
    </row>
    <row r="36" spans="1:8" x14ac:dyDescent="0.25">
      <c r="A36" s="7" t="s">
        <v>30</v>
      </c>
      <c r="B36" s="3">
        <f>B34*(1-B35)</f>
        <v>8.4999999999999995E-4</v>
      </c>
    </row>
    <row r="37" spans="1:8" x14ac:dyDescent="0.25">
      <c r="A37" s="9" t="s">
        <v>17</v>
      </c>
      <c r="B37" s="14">
        <f>((1+B31)*(1+B36))-1</f>
        <v>3.2051498750000018E-2</v>
      </c>
    </row>
    <row r="38" spans="1:8" x14ac:dyDescent="0.25">
      <c r="B38" s="6"/>
    </row>
    <row r="39" spans="1:8" x14ac:dyDescent="0.25">
      <c r="A39" s="29" t="s">
        <v>18</v>
      </c>
      <c r="B39" s="29"/>
      <c r="D39" s="1"/>
    </row>
    <row r="40" spans="1:8" ht="30" x14ac:dyDescent="0.25">
      <c r="A40" s="10" t="s">
        <v>23</v>
      </c>
      <c r="B40" s="8">
        <f>((1+B25)/(1+B31))-1</f>
        <v>5.2023177443208057E-2</v>
      </c>
    </row>
    <row r="41" spans="1:8" ht="148.5" customHeight="1" x14ac:dyDescent="0.25">
      <c r="A41" s="10" t="s">
        <v>19</v>
      </c>
      <c r="B41" s="3">
        <f>B40+0.02</f>
        <v>7.2023177443208061E-2</v>
      </c>
      <c r="D41" s="27" t="s">
        <v>48</v>
      </c>
    </row>
    <row r="43" spans="1:8" ht="30.75" customHeight="1" x14ac:dyDescent="0.25">
      <c r="A43" s="28" t="s">
        <v>36</v>
      </c>
      <c r="B43" s="28"/>
      <c r="C43" s="28"/>
      <c r="D43" s="28"/>
      <c r="E43" s="28"/>
      <c r="F43" s="28"/>
      <c r="G43" s="28"/>
      <c r="H43" s="28"/>
    </row>
  </sheetData>
  <mergeCells count="17">
    <mergeCell ref="E4:I10"/>
    <mergeCell ref="A43:H43"/>
    <mergeCell ref="A39:B39"/>
    <mergeCell ref="A24:B24"/>
    <mergeCell ref="E1:I1"/>
    <mergeCell ref="E3:H3"/>
    <mergeCell ref="A28:B28"/>
    <mergeCell ref="A33:B33"/>
    <mergeCell ref="A5:B5"/>
    <mergeCell ref="A2:D2"/>
    <mergeCell ref="A1:D1"/>
    <mergeCell ref="A12:B12"/>
    <mergeCell ref="A15:B15"/>
    <mergeCell ref="A21:B21"/>
    <mergeCell ref="A4:B4"/>
    <mergeCell ref="A11:B11"/>
    <mergeCell ref="A27:B27"/>
  </mergeCells>
  <pageMargins left="0.511811024" right="0.511811024" top="0.78740157499999996" bottom="0.78740157499999996" header="0.31496062000000002" footer="0.31496062000000002"/>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Custo e retorno de imóveis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joao.sandrini</dc:creator>
  <cp:lastModifiedBy>Irineu Tres</cp:lastModifiedBy>
  <dcterms:created xsi:type="dcterms:W3CDTF">2015-04-24T13:18:20Z</dcterms:created>
  <dcterms:modified xsi:type="dcterms:W3CDTF">2017-08-29T19:48:34Z</dcterms:modified>
</cp:coreProperties>
</file>